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5751\Desktop\partnerships\"/>
    </mc:Choice>
  </mc:AlternateContent>
  <xr:revisionPtr revIDLastSave="0" documentId="8_{C613D67A-3F85-4AEA-9DEA-CD92F32BAA7F}" xr6:coauthVersionLast="36" xr6:coauthVersionMax="36" xr10:uidLastSave="{00000000-0000-0000-0000-000000000000}"/>
  <bookViews>
    <workbookView xWindow="28680" yWindow="-1995" windowWidth="29040" windowHeight="17640" activeTab="1" xr2:uid="{56BA3E5E-08E9-4744-B65C-74BD9CB6D6AD}"/>
  </bookViews>
  <sheets>
    <sheet name="Local issuances 2023" sheetId="1" r:id="rId1"/>
    <sheet name="Local issuances 2024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2" l="1"/>
  <c r="Q29" i="2"/>
  <c r="O10" i="2"/>
  <c r="O21" i="2"/>
  <c r="O20" i="2"/>
  <c r="O9" i="2"/>
  <c r="J43" i="2"/>
  <c r="J42" i="2"/>
  <c r="J31" i="2"/>
  <c r="J32" i="2"/>
  <c r="J21" i="2"/>
  <c r="J20" i="2"/>
  <c r="J9" i="2"/>
  <c r="E43" i="2"/>
  <c r="E42" i="2"/>
  <c r="E31" i="2"/>
  <c r="E32" i="2"/>
  <c r="E20" i="2"/>
  <c r="E21" i="2"/>
  <c r="E10" i="2"/>
  <c r="E9" i="2"/>
  <c r="J10" i="2"/>
  <c r="S20" i="1"/>
  <c r="S19" i="1"/>
  <c r="O42" i="1"/>
  <c r="O9" i="1"/>
  <c r="O43" i="1"/>
  <c r="O32" i="1"/>
  <c r="O31" i="1"/>
  <c r="O21" i="1"/>
  <c r="O20" i="1"/>
  <c r="O10" i="1"/>
  <c r="J42" i="1"/>
  <c r="J43" i="1"/>
  <c r="J21" i="1"/>
  <c r="J20" i="1"/>
  <c r="J32" i="1"/>
  <c r="J31" i="1"/>
  <c r="J9" i="1"/>
  <c r="J10" i="1"/>
  <c r="E43" i="1"/>
  <c r="E42" i="1"/>
  <c r="E32" i="1"/>
  <c r="E31" i="1"/>
  <c r="E21" i="1"/>
  <c r="E20" i="1"/>
  <c r="E9" i="1"/>
  <c r="E10" i="1" l="1"/>
</calcChain>
</file>

<file path=xl/sharedStrings.xml><?xml version="1.0" encoding="utf-8"?>
<sst xmlns="http://schemas.openxmlformats.org/spreadsheetml/2006/main" count="220" uniqueCount="18">
  <si>
    <t>Tranches</t>
  </si>
  <si>
    <t>Allocation</t>
  </si>
  <si>
    <t>Orders</t>
  </si>
  <si>
    <t xml:space="preserve">Yield </t>
  </si>
  <si>
    <t>Price</t>
  </si>
  <si>
    <t>7y</t>
  </si>
  <si>
    <t>12y</t>
  </si>
  <si>
    <t>Total orders</t>
  </si>
  <si>
    <t>Total allocation</t>
  </si>
  <si>
    <t>8y</t>
  </si>
  <si>
    <t>15y</t>
  </si>
  <si>
    <t>10y</t>
  </si>
  <si>
    <t>5y</t>
  </si>
  <si>
    <t>3y</t>
  </si>
  <si>
    <t>Local issuances Orders 2023</t>
  </si>
  <si>
    <t xml:space="preserve">Local issuances Allocations 2023 </t>
  </si>
  <si>
    <t>Total Local Orders 2024</t>
  </si>
  <si>
    <t>Total Local Allocations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</si>
</sst>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17" fontId="0" fillId="0" borderId="0" xfId="0" applyNumberFormat="1"/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64" fontId="0" fillId="0" borderId="0" xfId="0" applyNumberFormat="1" applyAlignment="1">
      <alignment vertical="center"/>
    </xf>
    <xf numFmtId="17" fontId="2" fillId="0" borderId="0" xfId="0" applyNumberFormat="1" applyFont="1" applyAlignment="1">
      <alignment horizontal="center"/>
    </xf>
    <xf numFmtId="17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17" fontId="0" fillId="0" borderId="0" xfId="0" applyNumberFormat="1" applyFont="1" applyAlignment="1">
      <alignment horizontal="center"/>
    </xf>
    <xf numFmtId="164" fontId="0" fillId="0" borderId="0" xfId="1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7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right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B9BB4-E46A-4AA4-AE75-12D85B7110E1}">
  <dimension ref="B2:W43"/>
  <sheetViews>
    <sheetView workbookViewId="0">
      <selection activeCell="D4" sqref="D4"/>
    </sheetView>
  </sheetViews>
  <sheetFormatPr defaultRowHeight="15" x14ac:dyDescent="0.25"/>
  <cols>
    <col min="2" max="2" width="6.42578125" bestFit="1" customWidth="1"/>
    <col min="3" max="3" width="6.5703125" bestFit="1" customWidth="1"/>
    <col min="4" max="4" width="14.42578125" bestFit="1" customWidth="1"/>
    <col min="5" max="6" width="14.28515625" bestFit="1" customWidth="1"/>
    <col min="7" max="7" width="6.42578125" bestFit="1" customWidth="1"/>
    <col min="8" max="8" width="5.7109375" bestFit="1" customWidth="1"/>
    <col min="9" max="9" width="14.42578125" bestFit="1" customWidth="1"/>
    <col min="10" max="11" width="14.28515625" bestFit="1" customWidth="1"/>
    <col min="12" max="12" width="6.5703125" bestFit="1" customWidth="1"/>
    <col min="13" max="13" width="6.85546875" bestFit="1" customWidth="1"/>
    <col min="14" max="14" width="14.42578125" bestFit="1" customWidth="1"/>
    <col min="15" max="15" width="14.28515625" bestFit="1" customWidth="1"/>
    <col min="16" max="16" width="13.7109375" bestFit="1" customWidth="1"/>
    <col min="17" max="17" width="6.28515625" bestFit="1" customWidth="1"/>
    <col min="18" max="18" width="30.7109375" bestFit="1" customWidth="1"/>
    <col min="19" max="19" width="14.7109375" bestFit="1" customWidth="1"/>
    <col min="20" max="20" width="5.7109375" bestFit="1" customWidth="1"/>
    <col min="21" max="21" width="6.5703125" bestFit="1" customWidth="1"/>
    <col min="22" max="22" width="6.7109375" bestFit="1" customWidth="1"/>
    <col min="23" max="23" width="6.42578125" bestFit="1" customWidth="1"/>
  </cols>
  <sheetData>
    <row r="2" spans="2:23" x14ac:dyDescent="0.25">
      <c r="D2" s="3"/>
      <c r="E2" s="16">
        <v>44927</v>
      </c>
      <c r="F2" s="16"/>
      <c r="I2" s="3"/>
      <c r="J2" s="16">
        <v>45047</v>
      </c>
      <c r="K2" s="16"/>
      <c r="N2" s="3"/>
      <c r="O2" s="16">
        <v>45170</v>
      </c>
      <c r="P2" s="16"/>
    </row>
    <row r="3" spans="2:23" x14ac:dyDescent="0.25">
      <c r="D3" s="8" t="s">
        <v>0</v>
      </c>
      <c r="E3" s="2" t="s">
        <v>5</v>
      </c>
      <c r="F3" s="2" t="s">
        <v>6</v>
      </c>
      <c r="I3" s="8" t="s">
        <v>0</v>
      </c>
      <c r="J3" s="2" t="s">
        <v>11</v>
      </c>
      <c r="K3" s="2" t="s">
        <v>10</v>
      </c>
      <c r="N3" s="8" t="s">
        <v>0</v>
      </c>
      <c r="O3" s="2" t="s">
        <v>5</v>
      </c>
      <c r="P3" s="2" t="s">
        <v>11</v>
      </c>
    </row>
    <row r="4" spans="2:23" x14ac:dyDescent="0.25">
      <c r="D4" s="8" t="s">
        <v>2</v>
      </c>
      <c r="E4" s="4">
        <v>3151000000</v>
      </c>
      <c r="F4" s="4">
        <v>5684632000</v>
      </c>
      <c r="I4" s="8" t="s">
        <v>2</v>
      </c>
      <c r="J4" s="4">
        <v>1305400000</v>
      </c>
      <c r="K4" s="4">
        <v>3033970000</v>
      </c>
      <c r="N4" s="8" t="s">
        <v>2</v>
      </c>
      <c r="O4" s="4">
        <v>5278350000</v>
      </c>
      <c r="P4" s="4">
        <v>3480256000</v>
      </c>
    </row>
    <row r="5" spans="2:23" x14ac:dyDescent="0.25">
      <c r="D5" s="8" t="s">
        <v>1</v>
      </c>
      <c r="E5" s="4">
        <v>1266000000</v>
      </c>
      <c r="F5" s="4">
        <v>2199561000</v>
      </c>
      <c r="I5" s="8" t="s">
        <v>1</v>
      </c>
      <c r="J5" s="4">
        <v>1305400000</v>
      </c>
      <c r="K5" s="4">
        <v>3033970000</v>
      </c>
      <c r="N5" s="8" t="s">
        <v>1</v>
      </c>
      <c r="O5" s="4">
        <v>1025500000</v>
      </c>
      <c r="P5" s="4">
        <v>1425256000</v>
      </c>
    </row>
    <row r="6" spans="2:23" x14ac:dyDescent="0.25">
      <c r="D6" s="8" t="s">
        <v>3</v>
      </c>
      <c r="E6" s="5">
        <v>0.04</v>
      </c>
      <c r="F6" s="6">
        <v>4.3499999999999997E-2</v>
      </c>
      <c r="I6" s="8" t="s">
        <v>3</v>
      </c>
      <c r="J6" s="5">
        <v>4.3700000000000003E-2</v>
      </c>
      <c r="K6" s="6">
        <v>4.65E-2</v>
      </c>
      <c r="N6" s="8" t="s">
        <v>3</v>
      </c>
      <c r="O6" s="5">
        <v>4.6800000000000001E-2</v>
      </c>
      <c r="P6" s="6">
        <v>4.7699999999999999E-2</v>
      </c>
    </row>
    <row r="7" spans="2:23" x14ac:dyDescent="0.25">
      <c r="B7" s="1"/>
      <c r="C7" s="1"/>
      <c r="D7" s="8" t="s">
        <v>4</v>
      </c>
      <c r="E7" s="3">
        <v>91.913319999999999</v>
      </c>
      <c r="F7" s="3">
        <v>87.418620000000004</v>
      </c>
      <c r="G7" s="1"/>
      <c r="H7" s="1"/>
      <c r="I7" s="8" t="s">
        <v>4</v>
      </c>
      <c r="J7" s="3">
        <v>85.784999999999997</v>
      </c>
      <c r="K7" s="3">
        <v>86.855900000000005</v>
      </c>
      <c r="L7" s="1"/>
      <c r="M7" s="1"/>
      <c r="N7" s="8" t="s">
        <v>4</v>
      </c>
      <c r="O7" s="3">
        <v>88.948570000000004</v>
      </c>
      <c r="P7" s="3">
        <v>98.66619</v>
      </c>
      <c r="Q7" s="1"/>
      <c r="R7" s="1"/>
      <c r="S7" s="1"/>
      <c r="T7" s="1"/>
      <c r="U7" s="1"/>
      <c r="V7" s="1"/>
      <c r="W7" s="1"/>
    </row>
    <row r="8" spans="2:23" x14ac:dyDescent="0.25">
      <c r="D8" s="9"/>
      <c r="I8" s="9"/>
      <c r="N8" s="9"/>
    </row>
    <row r="9" spans="2:23" x14ac:dyDescent="0.25">
      <c r="D9" s="9" t="s">
        <v>7</v>
      </c>
      <c r="E9" s="14">
        <f>E4+F4</f>
        <v>8835632000</v>
      </c>
      <c r="F9" s="14"/>
      <c r="I9" s="9" t="s">
        <v>7</v>
      </c>
      <c r="J9" s="14">
        <f>J4+K4</f>
        <v>4339370000</v>
      </c>
      <c r="K9" s="14"/>
      <c r="N9" s="9" t="s">
        <v>7</v>
      </c>
      <c r="O9" s="14">
        <f>O4+P4</f>
        <v>8758606000</v>
      </c>
      <c r="P9" s="14"/>
    </row>
    <row r="10" spans="2:23" x14ac:dyDescent="0.25">
      <c r="D10" s="9" t="s">
        <v>8</v>
      </c>
      <c r="E10" s="15">
        <f>E5+F5</f>
        <v>3465561000</v>
      </c>
      <c r="F10" s="15"/>
      <c r="I10" s="9" t="s">
        <v>8</v>
      </c>
      <c r="J10" s="15">
        <f>J5+K5</f>
        <v>4339370000</v>
      </c>
      <c r="K10" s="15"/>
      <c r="N10" s="9" t="s">
        <v>8</v>
      </c>
      <c r="O10" s="15">
        <f>O5+P5</f>
        <v>2450756000</v>
      </c>
      <c r="P10" s="15"/>
    </row>
    <row r="13" spans="2:23" x14ac:dyDescent="0.25">
      <c r="D13" s="3"/>
      <c r="E13" s="16">
        <v>44958</v>
      </c>
      <c r="F13" s="16"/>
      <c r="G13" s="7"/>
      <c r="I13" s="3"/>
      <c r="J13" s="16">
        <v>45078</v>
      </c>
      <c r="K13" s="16"/>
      <c r="N13" s="3"/>
      <c r="O13" s="16">
        <v>45200</v>
      </c>
      <c r="P13" s="16"/>
    </row>
    <row r="14" spans="2:23" x14ac:dyDescent="0.25">
      <c r="D14" s="8" t="s">
        <v>0</v>
      </c>
      <c r="E14" s="2" t="s">
        <v>9</v>
      </c>
      <c r="F14" s="2" t="s">
        <v>10</v>
      </c>
      <c r="I14" s="8" t="s">
        <v>0</v>
      </c>
      <c r="J14" s="2" t="s">
        <v>5</v>
      </c>
      <c r="K14" s="2" t="s">
        <v>6</v>
      </c>
      <c r="N14" s="8" t="s">
        <v>0</v>
      </c>
      <c r="O14" s="2" t="s">
        <v>5</v>
      </c>
      <c r="P14" s="2" t="s">
        <v>11</v>
      </c>
    </row>
    <row r="15" spans="2:23" x14ac:dyDescent="0.25">
      <c r="D15" s="8" t="s">
        <v>2</v>
      </c>
      <c r="E15" s="4">
        <v>3280800000</v>
      </c>
      <c r="F15" s="4">
        <v>432649000</v>
      </c>
      <c r="I15" s="8" t="s">
        <v>2</v>
      </c>
      <c r="J15" s="4">
        <v>3537802000</v>
      </c>
      <c r="K15" s="4">
        <v>3899450000</v>
      </c>
      <c r="N15" s="8" t="s">
        <v>2</v>
      </c>
      <c r="O15" s="4">
        <v>2212570000</v>
      </c>
      <c r="P15" s="4">
        <v>1770800000</v>
      </c>
    </row>
    <row r="16" spans="2:23" x14ac:dyDescent="0.25">
      <c r="D16" s="8" t="s">
        <v>1</v>
      </c>
      <c r="E16" s="4">
        <v>3224813800</v>
      </c>
      <c r="F16" s="4">
        <v>432649000</v>
      </c>
      <c r="I16" s="8" t="s">
        <v>1</v>
      </c>
      <c r="J16" s="4">
        <v>662802000</v>
      </c>
      <c r="K16" s="4">
        <v>1843000000</v>
      </c>
      <c r="N16" s="8" t="s">
        <v>1</v>
      </c>
      <c r="O16" s="4">
        <v>2212570000</v>
      </c>
      <c r="P16" s="4">
        <v>1770800000</v>
      </c>
    </row>
    <row r="17" spans="4:19" x14ac:dyDescent="0.25">
      <c r="D17" s="8" t="s">
        <v>3</v>
      </c>
      <c r="E17" s="5">
        <v>4.1500000000000002E-2</v>
      </c>
      <c r="F17" s="6">
        <v>4.3400000000000001E-2</v>
      </c>
      <c r="I17" s="8" t="s">
        <v>3</v>
      </c>
      <c r="J17" s="5">
        <v>4.36E-2</v>
      </c>
      <c r="K17" s="6">
        <v>4.5499999999999999E-2</v>
      </c>
      <c r="N17" s="8" t="s">
        <v>3</v>
      </c>
      <c r="O17" s="5">
        <v>5.1900000000000002E-2</v>
      </c>
      <c r="P17" s="6">
        <v>5.2999999999999999E-2</v>
      </c>
    </row>
    <row r="18" spans="4:19" x14ac:dyDescent="0.25">
      <c r="D18" s="8" t="s">
        <v>4</v>
      </c>
      <c r="E18" s="3">
        <v>89.167910000000006</v>
      </c>
      <c r="F18" s="3">
        <v>89.645420000000001</v>
      </c>
      <c r="I18" s="8" t="s">
        <v>4</v>
      </c>
      <c r="J18" s="3">
        <v>90.296310000000005</v>
      </c>
      <c r="K18" s="3">
        <v>86.061620000000005</v>
      </c>
      <c r="N18" s="8" t="s">
        <v>4</v>
      </c>
      <c r="O18" s="3">
        <v>86.519300000000001</v>
      </c>
      <c r="P18" s="3">
        <v>94.692030000000003</v>
      </c>
    </row>
    <row r="19" spans="4:19" x14ac:dyDescent="0.25">
      <c r="D19" s="9"/>
      <c r="I19" s="9"/>
      <c r="N19" s="9"/>
      <c r="R19" s="10" t="s">
        <v>14</v>
      </c>
      <c r="S19" s="11">
        <f>E9+E20+E31+E42+J9+J20+J31+J42+O9+O20+O31+O42</f>
        <v>70845679000</v>
      </c>
    </row>
    <row r="20" spans="4:19" x14ac:dyDescent="0.25">
      <c r="D20" s="9" t="s">
        <v>7</v>
      </c>
      <c r="E20" s="14">
        <f>E15+F15</f>
        <v>3713449000</v>
      </c>
      <c r="F20" s="14"/>
      <c r="I20" s="9" t="s">
        <v>7</v>
      </c>
      <c r="J20" s="14">
        <f>J15+K15</f>
        <v>7437252000</v>
      </c>
      <c r="K20" s="14"/>
      <c r="N20" s="9" t="s">
        <v>7</v>
      </c>
      <c r="O20" s="14">
        <f>O15+P15</f>
        <v>3983370000</v>
      </c>
      <c r="P20" s="14"/>
      <c r="R20" s="10" t="s">
        <v>15</v>
      </c>
      <c r="S20" s="11">
        <f>E10+E21+E32+E43+J10+J21+J32+J43+O10+O21+O32+O43</f>
        <v>45640589800</v>
      </c>
    </row>
    <row r="21" spans="4:19" x14ac:dyDescent="0.25">
      <c r="D21" s="9" t="s">
        <v>8</v>
      </c>
      <c r="E21" s="15">
        <f>E16+F16</f>
        <v>3657462800</v>
      </c>
      <c r="F21" s="15"/>
      <c r="I21" s="9" t="s">
        <v>8</v>
      </c>
      <c r="J21" s="15">
        <f>J16+K16</f>
        <v>2505802000</v>
      </c>
      <c r="K21" s="15"/>
      <c r="N21" s="9" t="s">
        <v>8</v>
      </c>
      <c r="O21" s="15">
        <f>O16+P16</f>
        <v>3983370000</v>
      </c>
      <c r="P21" s="15"/>
    </row>
    <row r="22" spans="4:19" x14ac:dyDescent="0.25">
      <c r="D22" s="1"/>
    </row>
    <row r="23" spans="4:19" x14ac:dyDescent="0.25">
      <c r="D23" s="1"/>
    </row>
    <row r="24" spans="4:19" x14ac:dyDescent="0.25">
      <c r="D24" s="3"/>
      <c r="E24" s="16">
        <v>44986</v>
      </c>
      <c r="F24" s="16"/>
      <c r="I24" s="3"/>
      <c r="J24" s="16">
        <v>45108</v>
      </c>
      <c r="K24" s="16"/>
      <c r="N24" s="3"/>
      <c r="O24" s="16">
        <v>45231</v>
      </c>
      <c r="P24" s="16"/>
    </row>
    <row r="25" spans="4:19" x14ac:dyDescent="0.25">
      <c r="D25" s="8" t="s">
        <v>0</v>
      </c>
      <c r="E25" s="2" t="s">
        <v>9</v>
      </c>
      <c r="F25" s="2" t="s">
        <v>10</v>
      </c>
      <c r="I25" s="8" t="s">
        <v>0</v>
      </c>
      <c r="J25" s="2" t="s">
        <v>11</v>
      </c>
      <c r="K25" s="2" t="s">
        <v>10</v>
      </c>
      <c r="N25" s="8" t="s">
        <v>0</v>
      </c>
      <c r="O25" s="2" t="s">
        <v>9</v>
      </c>
      <c r="P25" s="2" t="s">
        <v>6</v>
      </c>
    </row>
    <row r="26" spans="4:19" x14ac:dyDescent="0.25">
      <c r="D26" s="8" t="s">
        <v>2</v>
      </c>
      <c r="E26" s="4">
        <v>4274300000</v>
      </c>
      <c r="F26" s="4">
        <v>4067552000</v>
      </c>
      <c r="I26" s="8" t="s">
        <v>2</v>
      </c>
      <c r="J26" s="4">
        <v>2412000000</v>
      </c>
      <c r="K26" s="4">
        <v>255010000</v>
      </c>
      <c r="N26" s="8" t="s">
        <v>2</v>
      </c>
      <c r="O26" s="4">
        <v>1999150000</v>
      </c>
      <c r="P26" s="4">
        <v>667700000</v>
      </c>
    </row>
    <row r="27" spans="4:19" x14ac:dyDescent="0.25">
      <c r="D27" s="8" t="s">
        <v>1</v>
      </c>
      <c r="E27" s="4">
        <v>2774200000</v>
      </c>
      <c r="F27" s="4">
        <v>600000000</v>
      </c>
      <c r="I27" s="8" t="s">
        <v>1</v>
      </c>
      <c r="J27" s="4">
        <v>2412000000</v>
      </c>
      <c r="K27" s="4">
        <v>255010000</v>
      </c>
      <c r="N27" s="8" t="s">
        <v>1</v>
      </c>
      <c r="O27" s="4">
        <v>1999150000</v>
      </c>
      <c r="P27" s="4">
        <v>667700000</v>
      </c>
    </row>
    <row r="28" spans="4:19" x14ac:dyDescent="0.25">
      <c r="D28" s="8" t="s">
        <v>3</v>
      </c>
      <c r="E28" s="5">
        <v>4.2200000000000001E-2</v>
      </c>
      <c r="F28" s="6">
        <v>4.3299999999999998E-2</v>
      </c>
      <c r="I28" s="8" t="s">
        <v>3</v>
      </c>
      <c r="J28" s="5">
        <v>4.48E-2</v>
      </c>
      <c r="K28" s="6">
        <v>4.5199999999999997E-2</v>
      </c>
      <c r="N28" s="8" t="s">
        <v>3</v>
      </c>
      <c r="O28" s="5">
        <v>5.0299999999999997E-2</v>
      </c>
      <c r="P28" s="6">
        <v>5.0799999999999998E-2</v>
      </c>
    </row>
    <row r="29" spans="4:19" x14ac:dyDescent="0.25">
      <c r="D29" s="8" t="s">
        <v>4</v>
      </c>
      <c r="E29" s="3">
        <v>89.167910000000006</v>
      </c>
      <c r="F29" s="3">
        <v>89.645420000000001</v>
      </c>
      <c r="I29" s="8" t="s">
        <v>4</v>
      </c>
      <c r="J29" s="3">
        <v>85.220330000000004</v>
      </c>
      <c r="K29" s="3">
        <v>88.181319999999999</v>
      </c>
      <c r="N29" s="8" t="s">
        <v>4</v>
      </c>
      <c r="O29" s="3">
        <v>96.631929999999997</v>
      </c>
      <c r="P29" s="3">
        <v>82.333449999999999</v>
      </c>
    </row>
    <row r="30" spans="4:19" x14ac:dyDescent="0.25">
      <c r="D30" s="9"/>
      <c r="I30" s="9"/>
      <c r="N30" s="9"/>
    </row>
    <row r="31" spans="4:19" x14ac:dyDescent="0.25">
      <c r="D31" s="9" t="s">
        <v>7</v>
      </c>
      <c r="E31" s="14">
        <f>E26+F26</f>
        <v>8341852000</v>
      </c>
      <c r="F31" s="14"/>
      <c r="I31" s="9" t="s">
        <v>7</v>
      </c>
      <c r="J31" s="14">
        <f>J26+K26</f>
        <v>2667010000</v>
      </c>
      <c r="K31" s="14"/>
      <c r="N31" s="9" t="s">
        <v>7</v>
      </c>
      <c r="O31" s="14">
        <f>O26+P26</f>
        <v>2666850000</v>
      </c>
      <c r="P31" s="14"/>
    </row>
    <row r="32" spans="4:19" x14ac:dyDescent="0.25">
      <c r="D32" s="9" t="s">
        <v>8</v>
      </c>
      <c r="E32" s="15">
        <f>E27+F27</f>
        <v>3374200000</v>
      </c>
      <c r="F32" s="15"/>
      <c r="I32" s="9" t="s">
        <v>8</v>
      </c>
      <c r="J32" s="15">
        <f>J27+K27</f>
        <v>2667010000</v>
      </c>
      <c r="K32" s="15"/>
      <c r="N32" s="9" t="s">
        <v>8</v>
      </c>
      <c r="O32" s="15">
        <f>O27+P27</f>
        <v>2666850000</v>
      </c>
      <c r="P32" s="15"/>
    </row>
    <row r="35" spans="4:16" x14ac:dyDescent="0.25">
      <c r="D35" s="3"/>
      <c r="E35" s="16">
        <v>45017</v>
      </c>
      <c r="F35" s="16"/>
      <c r="I35" s="3"/>
      <c r="J35" s="16">
        <v>45139</v>
      </c>
      <c r="K35" s="16"/>
      <c r="N35" s="3"/>
      <c r="O35" s="16">
        <v>45261</v>
      </c>
      <c r="P35" s="16"/>
    </row>
    <row r="36" spans="4:16" x14ac:dyDescent="0.25">
      <c r="D36" s="8" t="s">
        <v>0</v>
      </c>
      <c r="E36" s="2" t="s">
        <v>11</v>
      </c>
      <c r="F36" s="2" t="s">
        <v>10</v>
      </c>
      <c r="I36" s="8" t="s">
        <v>0</v>
      </c>
      <c r="J36" s="2" t="s">
        <v>9</v>
      </c>
      <c r="K36" s="2" t="s">
        <v>11</v>
      </c>
      <c r="N36" s="8" t="s">
        <v>0</v>
      </c>
      <c r="O36" s="2" t="s">
        <v>5</v>
      </c>
      <c r="P36" s="2" t="s">
        <v>6</v>
      </c>
    </row>
    <row r="37" spans="4:16" x14ac:dyDescent="0.25">
      <c r="D37" s="8" t="s">
        <v>2</v>
      </c>
      <c r="E37" s="4">
        <v>1919200000</v>
      </c>
      <c r="F37" s="4">
        <v>551802000</v>
      </c>
      <c r="I37" s="8" t="s">
        <v>2</v>
      </c>
      <c r="J37" s="4">
        <v>2405562000</v>
      </c>
      <c r="K37" s="4">
        <v>1100424000</v>
      </c>
      <c r="N37" s="8" t="s">
        <v>2</v>
      </c>
      <c r="O37" s="4">
        <v>5184050000</v>
      </c>
      <c r="P37" s="4">
        <v>8941250000</v>
      </c>
    </row>
    <row r="38" spans="4:16" x14ac:dyDescent="0.25">
      <c r="D38" s="8" t="s">
        <v>1</v>
      </c>
      <c r="E38" s="4">
        <v>1919200000</v>
      </c>
      <c r="F38" s="4">
        <v>551802000</v>
      </c>
      <c r="I38" s="8" t="s">
        <v>1</v>
      </c>
      <c r="J38" s="4">
        <v>2405562000</v>
      </c>
      <c r="K38" s="4">
        <v>1100424000</v>
      </c>
      <c r="N38" s="8" t="s">
        <v>1</v>
      </c>
      <c r="O38" s="4">
        <v>2579500000</v>
      </c>
      <c r="P38" s="4">
        <v>7973720000</v>
      </c>
    </row>
    <row r="39" spans="4:16" x14ac:dyDescent="0.25">
      <c r="D39" s="8" t="s">
        <v>3</v>
      </c>
      <c r="E39" s="5">
        <v>4.1500000000000002E-2</v>
      </c>
      <c r="F39" s="6">
        <v>4.3099999999999999E-2</v>
      </c>
      <c r="I39" s="8" t="s">
        <v>3</v>
      </c>
      <c r="J39" s="5">
        <v>4.6800000000000001E-2</v>
      </c>
      <c r="K39" s="6">
        <v>4.7399999999999998E-2</v>
      </c>
      <c r="N39" s="8" t="s">
        <v>3</v>
      </c>
      <c r="O39" s="5">
        <v>4.7399999999999998E-2</v>
      </c>
      <c r="P39" s="6">
        <v>4.9000000000000002E-2</v>
      </c>
    </row>
    <row r="40" spans="4:16" x14ac:dyDescent="0.25">
      <c r="D40" s="8" t="s">
        <v>4</v>
      </c>
      <c r="E40" s="3">
        <v>87.250119999999995</v>
      </c>
      <c r="F40" s="3">
        <v>90.022790000000001</v>
      </c>
      <c r="I40" s="8" t="s">
        <v>4</v>
      </c>
      <c r="J40" s="3">
        <v>98.811710000000005</v>
      </c>
      <c r="K40" s="3">
        <v>98.895920000000004</v>
      </c>
      <c r="N40" s="8" t="s">
        <v>4</v>
      </c>
      <c r="O40" s="3">
        <v>89.012180000000001</v>
      </c>
      <c r="P40" s="3">
        <v>83.794700000000006</v>
      </c>
    </row>
    <row r="41" spans="4:16" x14ac:dyDescent="0.25">
      <c r="D41" s="9"/>
      <c r="I41" s="9"/>
      <c r="N41" s="9"/>
    </row>
    <row r="42" spans="4:16" x14ac:dyDescent="0.25">
      <c r="D42" s="9" t="s">
        <v>7</v>
      </c>
      <c r="E42" s="14">
        <f>E37+F37</f>
        <v>2471002000</v>
      </c>
      <c r="F42" s="14"/>
      <c r="I42" s="9" t="s">
        <v>7</v>
      </c>
      <c r="J42" s="14">
        <f>J37+K37</f>
        <v>3505986000</v>
      </c>
      <c r="K42" s="14"/>
      <c r="N42" s="9" t="s">
        <v>7</v>
      </c>
      <c r="O42" s="14">
        <f>O37+P37</f>
        <v>14125300000</v>
      </c>
      <c r="P42" s="14"/>
    </row>
    <row r="43" spans="4:16" x14ac:dyDescent="0.25">
      <c r="D43" s="9" t="s">
        <v>8</v>
      </c>
      <c r="E43" s="15">
        <f>E38+F38</f>
        <v>2471002000</v>
      </c>
      <c r="F43" s="15"/>
      <c r="I43" s="9" t="s">
        <v>8</v>
      </c>
      <c r="J43" s="15">
        <f>J38+K38</f>
        <v>3505986000</v>
      </c>
      <c r="K43" s="15"/>
      <c r="N43" s="9" t="s">
        <v>8</v>
      </c>
      <c r="O43" s="15">
        <f>O38+P38</f>
        <v>10553220000</v>
      </c>
      <c r="P43" s="15"/>
    </row>
  </sheetData>
  <mergeCells count="36">
    <mergeCell ref="E9:F9"/>
    <mergeCell ref="E10:F10"/>
    <mergeCell ref="E2:F2"/>
    <mergeCell ref="E13:F13"/>
    <mergeCell ref="E20:F20"/>
    <mergeCell ref="E43:F43"/>
    <mergeCell ref="J2:K2"/>
    <mergeCell ref="J9:K9"/>
    <mergeCell ref="J10:K10"/>
    <mergeCell ref="J13:K13"/>
    <mergeCell ref="J20:K20"/>
    <mergeCell ref="J21:K21"/>
    <mergeCell ref="J24:K24"/>
    <mergeCell ref="J31:K31"/>
    <mergeCell ref="J32:K32"/>
    <mergeCell ref="E21:F21"/>
    <mergeCell ref="E24:F24"/>
    <mergeCell ref="E31:F31"/>
    <mergeCell ref="E32:F32"/>
    <mergeCell ref="E35:F35"/>
    <mergeCell ref="E42:F42"/>
    <mergeCell ref="J35:K35"/>
    <mergeCell ref="J42:K42"/>
    <mergeCell ref="J43:K43"/>
    <mergeCell ref="O2:P2"/>
    <mergeCell ref="O9:P9"/>
    <mergeCell ref="O10:P10"/>
    <mergeCell ref="O13:P13"/>
    <mergeCell ref="O20:P20"/>
    <mergeCell ref="O21:P21"/>
    <mergeCell ref="O24:P24"/>
    <mergeCell ref="O31:P31"/>
    <mergeCell ref="O32:P32"/>
    <mergeCell ref="O35:P35"/>
    <mergeCell ref="O42:P42"/>
    <mergeCell ref="O43:P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25805-A85F-4296-9D2F-C7EE10A288C8}">
  <dimension ref="B2:W43"/>
  <sheetViews>
    <sheetView tabSelected="1" workbookViewId="0">
      <selection activeCell="K23" sqref="K23"/>
    </sheetView>
  </sheetViews>
  <sheetFormatPr defaultRowHeight="15" x14ac:dyDescent="0.25"/>
  <cols>
    <col min="2" max="2" width="6.42578125" bestFit="1" customWidth="1"/>
    <col min="3" max="3" width="6.5703125" bestFit="1" customWidth="1"/>
    <col min="4" max="4" width="14.42578125" bestFit="1" customWidth="1"/>
    <col min="5" max="7" width="14.28515625" bestFit="1" customWidth="1"/>
    <col min="8" max="8" width="5.7109375" bestFit="1" customWidth="1"/>
    <col min="9" max="9" width="14.42578125" bestFit="1" customWidth="1"/>
    <col min="10" max="11" width="14.28515625" bestFit="1" customWidth="1"/>
    <col min="12" max="12" width="14.7109375" bestFit="1" customWidth="1"/>
    <col min="13" max="13" width="16.28515625" bestFit="1" customWidth="1"/>
    <col min="14" max="14" width="14.42578125" customWidth="1"/>
    <col min="15" max="15" width="13.7109375" bestFit="1" customWidth="1"/>
    <col min="16" max="16" width="25.7109375" bestFit="1" customWidth="1"/>
    <col min="17" max="17" width="15.28515625" bestFit="1" customWidth="1"/>
    <col min="18" max="18" width="13.7109375" bestFit="1" customWidth="1"/>
    <col min="19" max="19" width="14.7109375" bestFit="1" customWidth="1"/>
    <col min="20" max="20" width="18.42578125" bestFit="1" customWidth="1"/>
    <col min="21" max="21" width="6.5703125" bestFit="1" customWidth="1"/>
    <col min="22" max="22" width="6.7109375" bestFit="1" customWidth="1"/>
    <col min="23" max="23" width="6.42578125" bestFit="1" customWidth="1"/>
  </cols>
  <sheetData>
    <row r="2" spans="2:23" x14ac:dyDescent="0.25">
      <c r="D2" s="3"/>
      <c r="E2" s="16">
        <v>45292</v>
      </c>
      <c r="F2" s="16"/>
      <c r="G2" s="16"/>
      <c r="I2" s="3"/>
      <c r="J2" s="16">
        <v>45413</v>
      </c>
      <c r="K2" s="16"/>
      <c r="N2" s="3"/>
      <c r="O2" s="16">
        <v>45536</v>
      </c>
      <c r="P2" s="16"/>
      <c r="Q2" s="16"/>
      <c r="R2" s="16"/>
      <c r="S2" s="16"/>
      <c r="T2" s="16"/>
    </row>
    <row r="3" spans="2:23" x14ac:dyDescent="0.25">
      <c r="D3" s="8" t="s">
        <v>0</v>
      </c>
      <c r="E3" s="2" t="s">
        <v>12</v>
      </c>
      <c r="F3" s="2" t="s">
        <v>11</v>
      </c>
      <c r="G3" s="2" t="s">
        <v>10</v>
      </c>
      <c r="I3" s="8" t="s">
        <v>0</v>
      </c>
      <c r="J3" s="2" t="s">
        <v>12</v>
      </c>
      <c r="K3" s="2" t="s">
        <v>6</v>
      </c>
      <c r="N3" s="8" t="s">
        <v>0</v>
      </c>
      <c r="O3" s="2" t="s">
        <v>13</v>
      </c>
      <c r="P3" s="2" t="s">
        <v>12</v>
      </c>
      <c r="Q3" s="2" t="s">
        <v>5</v>
      </c>
      <c r="R3" s="2" t="s">
        <v>11</v>
      </c>
      <c r="S3" s="12" t="s">
        <v>6</v>
      </c>
      <c r="T3" s="12" t="s">
        <v>10</v>
      </c>
    </row>
    <row r="4" spans="2:23" x14ac:dyDescent="0.25">
      <c r="D4" s="8" t="s">
        <v>2</v>
      </c>
      <c r="E4" s="4">
        <v>3656425000</v>
      </c>
      <c r="F4" s="4">
        <v>2822025000</v>
      </c>
      <c r="G4" s="4">
        <v>2347000000</v>
      </c>
      <c r="I4" s="8" t="s">
        <v>2</v>
      </c>
      <c r="J4" s="4">
        <v>71000000</v>
      </c>
      <c r="K4" s="4">
        <v>3160500000</v>
      </c>
      <c r="N4" s="8" t="s">
        <v>2</v>
      </c>
      <c r="O4" s="4">
        <v>3445000000</v>
      </c>
      <c r="P4" s="4">
        <v>375000000</v>
      </c>
      <c r="Q4" s="4">
        <v>638280000</v>
      </c>
      <c r="R4" s="13">
        <v>1021130000</v>
      </c>
      <c r="S4" s="4">
        <v>201500000</v>
      </c>
      <c r="T4" s="13">
        <v>111825000</v>
      </c>
    </row>
    <row r="5" spans="2:23" x14ac:dyDescent="0.25">
      <c r="D5" s="8" t="s">
        <v>1</v>
      </c>
      <c r="E5" s="4">
        <v>3656425000</v>
      </c>
      <c r="F5" s="4">
        <v>2822025000</v>
      </c>
      <c r="G5" s="4">
        <v>2347000000</v>
      </c>
      <c r="I5" s="8" t="s">
        <v>1</v>
      </c>
      <c r="J5" s="4">
        <v>71000000</v>
      </c>
      <c r="K5" s="4">
        <v>3160500000</v>
      </c>
      <c r="N5" s="8" t="s">
        <v>1</v>
      </c>
      <c r="O5" s="4">
        <v>255000000</v>
      </c>
      <c r="P5" s="4">
        <v>375000000</v>
      </c>
      <c r="Q5" s="4">
        <v>638280000</v>
      </c>
      <c r="R5" s="13">
        <v>1021130000</v>
      </c>
      <c r="S5" s="4">
        <v>201500000</v>
      </c>
      <c r="T5" s="4">
        <v>111825000</v>
      </c>
    </row>
    <row r="6" spans="2:23" x14ac:dyDescent="0.25">
      <c r="D6" s="8" t="s">
        <v>3</v>
      </c>
      <c r="E6" s="5">
        <v>4.7800000000000002E-2</v>
      </c>
      <c r="F6" s="6">
        <v>4.9399999999999999E-2</v>
      </c>
      <c r="G6" s="6">
        <v>5.1400000000000001E-2</v>
      </c>
      <c r="I6" s="8" t="s">
        <v>3</v>
      </c>
      <c r="J6" s="5">
        <v>5.16E-2</v>
      </c>
      <c r="K6" s="6">
        <v>5.4100000000000002E-2</v>
      </c>
      <c r="N6" s="8" t="s">
        <v>3</v>
      </c>
      <c r="O6" s="5">
        <v>4.2999999999999997E-2</v>
      </c>
      <c r="P6" s="6">
        <v>4.3900000000000002E-2</v>
      </c>
      <c r="Q6" s="6">
        <v>4.48E-2</v>
      </c>
      <c r="R6" s="6">
        <v>4.6699999999999998E-2</v>
      </c>
      <c r="S6" s="6">
        <v>4.7E-2</v>
      </c>
      <c r="T6" s="6">
        <v>4.7599999999999996E-2</v>
      </c>
    </row>
    <row r="7" spans="2:23" x14ac:dyDescent="0.25">
      <c r="B7" s="1"/>
      <c r="C7" s="1"/>
      <c r="D7" s="8" t="s">
        <v>4</v>
      </c>
      <c r="E7" s="3">
        <v>96.116950000000003</v>
      </c>
      <c r="F7" s="3">
        <v>100</v>
      </c>
      <c r="G7" s="3">
        <v>100</v>
      </c>
      <c r="H7" s="1"/>
      <c r="I7" s="8" t="s">
        <v>4</v>
      </c>
      <c r="J7" s="3">
        <v>94.827569999999994</v>
      </c>
      <c r="K7" s="3">
        <v>101.56161</v>
      </c>
      <c r="L7" s="1"/>
      <c r="M7" s="1"/>
      <c r="N7" s="8" t="s">
        <v>4</v>
      </c>
      <c r="O7" s="3">
        <v>98.002600000000001</v>
      </c>
      <c r="P7" s="3">
        <v>98.076430000000002</v>
      </c>
      <c r="Q7" s="3">
        <v>105.20189000000001</v>
      </c>
      <c r="R7" s="3">
        <v>102.01697</v>
      </c>
      <c r="S7" s="3">
        <v>107.88372</v>
      </c>
      <c r="T7" s="3">
        <v>103.90825</v>
      </c>
      <c r="U7" s="1"/>
      <c r="V7" s="1"/>
      <c r="W7" s="1"/>
    </row>
    <row r="8" spans="2:23" x14ac:dyDescent="0.25">
      <c r="D8" s="9"/>
      <c r="I8" s="9"/>
      <c r="N8" s="9"/>
      <c r="S8" s="9"/>
    </row>
    <row r="9" spans="2:23" x14ac:dyDescent="0.25">
      <c r="D9" s="9" t="s">
        <v>7</v>
      </c>
      <c r="E9" s="15">
        <f>E4+F4+G4</f>
        <v>8825450000</v>
      </c>
      <c r="F9" s="15"/>
      <c r="G9" s="15"/>
      <c r="I9" s="9" t="s">
        <v>7</v>
      </c>
      <c r="J9" s="14">
        <f>J4+K4</f>
        <v>3231500000</v>
      </c>
      <c r="K9" s="14"/>
      <c r="N9" s="9" t="s">
        <v>7</v>
      </c>
      <c r="O9" s="15">
        <f>O4+P4+Q4+R4+S4+T4</f>
        <v>5792735000</v>
      </c>
      <c r="P9" s="15"/>
      <c r="Q9" s="15"/>
      <c r="R9" s="15"/>
      <c r="S9" s="15"/>
      <c r="T9" s="15"/>
    </row>
    <row r="10" spans="2:23" x14ac:dyDescent="0.25">
      <c r="D10" s="9" t="s">
        <v>8</v>
      </c>
      <c r="E10" s="15">
        <f>E5+F5+G5</f>
        <v>8825450000</v>
      </c>
      <c r="F10" s="15"/>
      <c r="G10" s="15"/>
      <c r="I10" s="9" t="s">
        <v>8</v>
      </c>
      <c r="J10" s="15">
        <f>J5+K5</f>
        <v>3231500000</v>
      </c>
      <c r="K10" s="15"/>
      <c r="N10" s="9" t="s">
        <v>8</v>
      </c>
      <c r="O10" s="15">
        <f>O5+P5+Q5+R5+S5+T5</f>
        <v>2602735000</v>
      </c>
      <c r="P10" s="15"/>
      <c r="Q10" s="15"/>
      <c r="R10" s="15"/>
      <c r="S10" s="15"/>
      <c r="T10" s="15"/>
    </row>
    <row r="13" spans="2:23" x14ac:dyDescent="0.25">
      <c r="D13" s="3"/>
      <c r="E13" s="16">
        <v>45323</v>
      </c>
      <c r="F13" s="16"/>
      <c r="G13" s="16"/>
      <c r="I13" s="3"/>
      <c r="J13" s="16">
        <v>45444</v>
      </c>
      <c r="K13" s="16"/>
      <c r="L13" s="16"/>
      <c r="N13" s="3"/>
      <c r="O13" s="16">
        <v>45566</v>
      </c>
      <c r="P13" s="16"/>
      <c r="Q13" s="16"/>
      <c r="R13" s="16"/>
      <c r="S13" s="16"/>
    </row>
    <row r="14" spans="2:23" x14ac:dyDescent="0.25">
      <c r="D14" s="8" t="s">
        <v>0</v>
      </c>
      <c r="E14" s="2" t="s">
        <v>12</v>
      </c>
      <c r="F14" s="2" t="s">
        <v>11</v>
      </c>
      <c r="G14" s="2" t="s">
        <v>10</v>
      </c>
      <c r="I14" s="8" t="s">
        <v>0</v>
      </c>
      <c r="J14" s="2" t="s">
        <v>13</v>
      </c>
      <c r="K14" s="2" t="s">
        <v>5</v>
      </c>
      <c r="L14" s="2" t="s">
        <v>11</v>
      </c>
      <c r="N14" s="8" t="s">
        <v>0</v>
      </c>
      <c r="O14" s="2" t="s">
        <v>12</v>
      </c>
      <c r="P14" s="2" t="s">
        <v>5</v>
      </c>
      <c r="Q14" s="2" t="s">
        <v>11</v>
      </c>
      <c r="R14" s="2" t="s">
        <v>6</v>
      </c>
      <c r="S14" s="12" t="s">
        <v>10</v>
      </c>
    </row>
    <row r="15" spans="2:23" x14ac:dyDescent="0.25">
      <c r="D15" s="8" t="s">
        <v>2</v>
      </c>
      <c r="E15" s="4">
        <v>1180008000</v>
      </c>
      <c r="F15" s="4">
        <v>2720302000</v>
      </c>
      <c r="G15" s="4">
        <v>3973402000</v>
      </c>
      <c r="I15" s="8" t="s">
        <v>2</v>
      </c>
      <c r="J15" s="4">
        <v>1777014000</v>
      </c>
      <c r="K15" s="4">
        <v>53002000</v>
      </c>
      <c r="L15" s="4">
        <v>6819401000</v>
      </c>
      <c r="N15" s="8" t="s">
        <v>2</v>
      </c>
      <c r="O15" s="4">
        <v>1023202000</v>
      </c>
      <c r="P15" s="4">
        <v>519502000</v>
      </c>
      <c r="Q15" s="4">
        <v>2380002000</v>
      </c>
      <c r="R15" s="4">
        <v>1436852000</v>
      </c>
      <c r="S15" s="4">
        <v>3070002000</v>
      </c>
    </row>
    <row r="16" spans="2:23" x14ac:dyDescent="0.25">
      <c r="D16" s="8" t="s">
        <v>1</v>
      </c>
      <c r="E16" s="4">
        <v>1180008000</v>
      </c>
      <c r="F16" s="4">
        <v>2720302000</v>
      </c>
      <c r="G16" s="4">
        <v>3973402000</v>
      </c>
      <c r="I16" s="8" t="s">
        <v>1</v>
      </c>
      <c r="J16" s="4">
        <v>1600000000</v>
      </c>
      <c r="K16" s="4">
        <v>53002000</v>
      </c>
      <c r="L16" s="4">
        <v>2761000000</v>
      </c>
      <c r="N16" s="8" t="s">
        <v>1</v>
      </c>
      <c r="O16" s="4">
        <v>823202000</v>
      </c>
      <c r="P16" s="4">
        <v>319502000</v>
      </c>
      <c r="Q16" s="4">
        <v>2380002000</v>
      </c>
      <c r="R16" s="4">
        <v>1436852000</v>
      </c>
      <c r="S16" s="4">
        <v>3070002000</v>
      </c>
    </row>
    <row r="17" spans="4:19" x14ac:dyDescent="0.25">
      <c r="D17" s="8" t="s">
        <v>3</v>
      </c>
      <c r="E17" s="5">
        <v>0.05</v>
      </c>
      <c r="F17" s="6">
        <v>5.2400000000000002E-2</v>
      </c>
      <c r="G17" s="6">
        <v>5.4199999999999998E-2</v>
      </c>
      <c r="I17" s="8" t="s">
        <v>3</v>
      </c>
      <c r="J17" s="5">
        <v>5.1900000000000002E-2</v>
      </c>
      <c r="K17" s="6">
        <v>5.1299999999999998E-2</v>
      </c>
      <c r="L17" s="6">
        <v>5.2600000000000001E-2</v>
      </c>
      <c r="N17" s="8" t="s">
        <v>3</v>
      </c>
      <c r="O17" s="5">
        <v>4.9700000000000001E-2</v>
      </c>
      <c r="P17" s="6">
        <v>5.0299999999999997E-2</v>
      </c>
      <c r="Q17" s="6">
        <v>5.1299999999999998E-2</v>
      </c>
      <c r="R17" s="6">
        <v>5.1799999999999999E-2</v>
      </c>
      <c r="S17" s="6">
        <v>5.21E-2</v>
      </c>
    </row>
    <row r="18" spans="4:19" x14ac:dyDescent="0.25">
      <c r="D18" s="8" t="s">
        <v>4</v>
      </c>
      <c r="E18" s="3">
        <v>95.235740000000007</v>
      </c>
      <c r="F18" s="3">
        <v>97.697119999999998</v>
      </c>
      <c r="G18" s="3">
        <v>97.155090000000001</v>
      </c>
      <c r="I18" s="8" t="s">
        <v>4</v>
      </c>
      <c r="J18" s="3">
        <v>95.382959999999997</v>
      </c>
      <c r="K18" s="3">
        <v>101.53113</v>
      </c>
      <c r="L18" s="3">
        <v>97.616739999999993</v>
      </c>
      <c r="N18" s="8" t="s">
        <v>4</v>
      </c>
      <c r="O18" s="3">
        <v>95.737009999999998</v>
      </c>
      <c r="P18" s="3">
        <v>102.08727</v>
      </c>
      <c r="Q18" s="3">
        <v>98.586420000000004</v>
      </c>
      <c r="R18" s="3">
        <v>103.56616</v>
      </c>
      <c r="S18" s="3">
        <v>99.293180000000007</v>
      </c>
    </row>
    <row r="19" spans="4:19" x14ac:dyDescent="0.25">
      <c r="D19" s="9"/>
      <c r="I19" s="9"/>
      <c r="N19" s="9"/>
      <c r="S19" s="9"/>
    </row>
    <row r="20" spans="4:19" x14ac:dyDescent="0.25">
      <c r="D20" s="9" t="s">
        <v>7</v>
      </c>
      <c r="E20" s="17">
        <f>E15+F15+G15</f>
        <v>7873712000</v>
      </c>
      <c r="F20" s="17"/>
      <c r="G20" s="17"/>
      <c r="I20" s="9" t="s">
        <v>7</v>
      </c>
      <c r="J20" s="17">
        <f>J15+K15+L15</f>
        <v>8649417000</v>
      </c>
      <c r="K20" s="17"/>
      <c r="L20" s="17"/>
      <c r="N20" s="9" t="s">
        <v>7</v>
      </c>
      <c r="O20" s="15">
        <f>O15+P15+Q15+R15+S15</f>
        <v>8429560000</v>
      </c>
      <c r="P20" s="15"/>
      <c r="Q20" s="15"/>
      <c r="R20" s="15"/>
      <c r="S20" s="15"/>
    </row>
    <row r="21" spans="4:19" x14ac:dyDescent="0.25">
      <c r="D21" s="9" t="s">
        <v>8</v>
      </c>
      <c r="E21" s="18">
        <f>E16+F16+G16</f>
        <v>7873712000</v>
      </c>
      <c r="F21" s="18"/>
      <c r="G21" s="18"/>
      <c r="I21" s="9" t="s">
        <v>8</v>
      </c>
      <c r="J21" s="18">
        <f>J16+K16+L16</f>
        <v>4414002000</v>
      </c>
      <c r="K21" s="18"/>
      <c r="L21" s="18"/>
      <c r="N21" s="9" t="s">
        <v>8</v>
      </c>
      <c r="O21" s="15">
        <f>O16+P16+Q16+R16+S16</f>
        <v>8029560000</v>
      </c>
      <c r="P21" s="15"/>
      <c r="Q21" s="15"/>
      <c r="R21" s="15"/>
      <c r="S21" s="15"/>
    </row>
    <row r="22" spans="4:19" x14ac:dyDescent="0.25">
      <c r="D22" s="1"/>
    </row>
    <row r="23" spans="4:19" x14ac:dyDescent="0.25">
      <c r="D23" s="1"/>
    </row>
    <row r="24" spans="4:19" x14ac:dyDescent="0.25">
      <c r="D24" s="3"/>
      <c r="E24" s="16">
        <v>45352</v>
      </c>
      <c r="F24" s="16"/>
      <c r="I24" s="3"/>
      <c r="J24" s="16">
        <v>45474</v>
      </c>
      <c r="K24" s="16"/>
      <c r="L24" s="16"/>
      <c r="M24" s="16"/>
      <c r="N24" s="16"/>
      <c r="O24" s="16"/>
      <c r="P24" s="16"/>
    </row>
    <row r="25" spans="4:19" x14ac:dyDescent="0.25">
      <c r="D25" s="8" t="s">
        <v>0</v>
      </c>
      <c r="E25" s="2" t="s">
        <v>12</v>
      </c>
      <c r="F25" s="2" t="s">
        <v>11</v>
      </c>
      <c r="G25" s="2" t="s">
        <v>10</v>
      </c>
      <c r="I25" s="8" t="s">
        <v>0</v>
      </c>
      <c r="J25" s="2" t="s">
        <v>12</v>
      </c>
      <c r="K25" s="2" t="s">
        <v>5</v>
      </c>
      <c r="L25" s="2" t="s">
        <v>11</v>
      </c>
      <c r="M25" s="2" t="s">
        <v>6</v>
      </c>
      <c r="N25" s="12" t="s">
        <v>10</v>
      </c>
      <c r="O25" s="2"/>
      <c r="P25" s="2"/>
    </row>
    <row r="26" spans="4:19" x14ac:dyDescent="0.25">
      <c r="D26" s="8" t="s">
        <v>2</v>
      </c>
      <c r="E26" s="4">
        <v>203750000</v>
      </c>
      <c r="F26" s="4">
        <v>3697200000</v>
      </c>
      <c r="G26" s="4">
        <v>1364800000</v>
      </c>
      <c r="I26" s="8" t="s">
        <v>2</v>
      </c>
      <c r="J26" s="4">
        <v>612000000</v>
      </c>
      <c r="K26" s="4">
        <v>158750000</v>
      </c>
      <c r="L26" s="4">
        <v>961000000</v>
      </c>
      <c r="M26" s="4">
        <v>1253050000</v>
      </c>
      <c r="N26" s="4">
        <v>226000000</v>
      </c>
      <c r="O26" s="4"/>
      <c r="P26" s="4"/>
    </row>
    <row r="27" spans="4:19" x14ac:dyDescent="0.25">
      <c r="D27" s="8" t="s">
        <v>1</v>
      </c>
      <c r="E27" s="4">
        <v>203750000</v>
      </c>
      <c r="F27" s="4">
        <v>3697200000</v>
      </c>
      <c r="G27" s="4">
        <v>540000000</v>
      </c>
      <c r="I27" s="8" t="s">
        <v>1</v>
      </c>
      <c r="J27" s="4">
        <v>612000000</v>
      </c>
      <c r="K27" s="4">
        <v>158750000</v>
      </c>
      <c r="L27" s="4">
        <v>961000000</v>
      </c>
      <c r="M27" s="4">
        <v>1253050000</v>
      </c>
      <c r="N27" s="4">
        <v>226000000</v>
      </c>
      <c r="O27" s="4"/>
      <c r="P27" s="4"/>
    </row>
    <row r="28" spans="4:19" x14ac:dyDescent="0.25">
      <c r="D28" s="8" t="s">
        <v>3</v>
      </c>
      <c r="E28" s="5">
        <v>5.0500000000000003E-2</v>
      </c>
      <c r="F28" s="6">
        <v>5.2600000000000001E-2</v>
      </c>
      <c r="G28" s="6">
        <v>5.3499999999999999E-2</v>
      </c>
      <c r="I28" s="8" t="s">
        <v>3</v>
      </c>
      <c r="J28" s="5">
        <v>4.9700000000000001E-2</v>
      </c>
      <c r="K28" s="6">
        <v>5.0299999999999997E-2</v>
      </c>
      <c r="L28" s="6">
        <v>5.1299999999999998E-2</v>
      </c>
      <c r="M28" s="6">
        <v>5.1799999999999999E-2</v>
      </c>
      <c r="N28" s="6">
        <v>5.21E-2</v>
      </c>
      <c r="P28" s="10" t="s">
        <v>16</v>
      </c>
      <c r="Q28" s="11">
        <f>E9+E20+E31+E42+J9+J20+J31+J42+O9+O20</f>
        <v>64693161000</v>
      </c>
    </row>
    <row r="29" spans="4:19" x14ac:dyDescent="0.25">
      <c r="D29" s="8" t="s">
        <v>4</v>
      </c>
      <c r="E29" s="3">
        <v>95.111919999999998</v>
      </c>
      <c r="F29" s="3">
        <v>97.561850000000007</v>
      </c>
      <c r="G29" s="3">
        <v>97.861530000000002</v>
      </c>
      <c r="I29" s="8" t="s">
        <v>4</v>
      </c>
      <c r="J29" s="3">
        <v>95.737009999999998</v>
      </c>
      <c r="K29" s="3">
        <v>102.08727</v>
      </c>
      <c r="L29" s="3">
        <v>98.586420000000004</v>
      </c>
      <c r="M29" s="3">
        <v>103.56616</v>
      </c>
      <c r="N29" s="3">
        <v>99.293180000000007</v>
      </c>
      <c r="P29" s="10" t="s">
        <v>17</v>
      </c>
      <c r="Q29" s="11">
        <f>E10+E21+E32+E43+J10+J21+J32+J43+O10+O21</f>
        <v>56042946000</v>
      </c>
    </row>
    <row r="30" spans="4:19" x14ac:dyDescent="0.25">
      <c r="D30" s="9"/>
      <c r="I30" s="9"/>
      <c r="N30" s="9"/>
    </row>
    <row r="31" spans="4:19" x14ac:dyDescent="0.25">
      <c r="D31" s="9" t="s">
        <v>7</v>
      </c>
      <c r="E31" s="17">
        <f>E26+F26+G26</f>
        <v>5265750000</v>
      </c>
      <c r="F31" s="17"/>
      <c r="G31" s="17"/>
      <c r="I31" s="9" t="s">
        <v>7</v>
      </c>
      <c r="J31" s="15">
        <f>J26+K26+L26+M26+N26</f>
        <v>3210800000</v>
      </c>
      <c r="K31" s="15"/>
      <c r="L31" s="15"/>
      <c r="M31" s="15"/>
      <c r="N31" s="15"/>
      <c r="O31" s="14"/>
      <c r="P31" s="14"/>
    </row>
    <row r="32" spans="4:19" x14ac:dyDescent="0.25">
      <c r="D32" s="9" t="s">
        <v>8</v>
      </c>
      <c r="E32" s="18">
        <f>E27+F27+G27</f>
        <v>4440950000</v>
      </c>
      <c r="F32" s="18"/>
      <c r="G32" s="18"/>
      <c r="I32" s="9" t="s">
        <v>8</v>
      </c>
      <c r="J32" s="15">
        <f>J27+K27+L27+M27+N27</f>
        <v>3210800000</v>
      </c>
      <c r="K32" s="15"/>
      <c r="L32" s="15"/>
      <c r="M32" s="15"/>
      <c r="N32" s="15"/>
      <c r="O32" s="15"/>
      <c r="P32" s="15"/>
    </row>
    <row r="35" spans="4:16" x14ac:dyDescent="0.25">
      <c r="D35" s="3"/>
      <c r="E35" s="16">
        <v>45383</v>
      </c>
      <c r="F35" s="16"/>
      <c r="I35" s="3"/>
      <c r="J35" s="16">
        <v>45505</v>
      </c>
      <c r="K35" s="16"/>
      <c r="L35" s="16"/>
      <c r="M35" s="16"/>
      <c r="N35" s="16"/>
      <c r="O35" s="16"/>
      <c r="P35" s="16"/>
    </row>
    <row r="36" spans="4:16" x14ac:dyDescent="0.25">
      <c r="D36" s="8" t="s">
        <v>0</v>
      </c>
      <c r="E36" s="2" t="s">
        <v>12</v>
      </c>
      <c r="F36" s="2" t="s">
        <v>5</v>
      </c>
      <c r="G36" s="2" t="s">
        <v>6</v>
      </c>
      <c r="I36" s="8" t="s">
        <v>0</v>
      </c>
      <c r="J36" s="2" t="s">
        <v>12</v>
      </c>
      <c r="K36" s="2" t="s">
        <v>5</v>
      </c>
      <c r="L36" s="2" t="s">
        <v>11</v>
      </c>
      <c r="M36" s="2" t="s">
        <v>6</v>
      </c>
      <c r="N36" s="12" t="s">
        <v>10</v>
      </c>
      <c r="O36" s="2"/>
      <c r="P36" s="2"/>
    </row>
    <row r="37" spans="4:16" x14ac:dyDescent="0.25">
      <c r="D37" s="8" t="s">
        <v>2</v>
      </c>
      <c r="E37" s="4">
        <v>2235000000</v>
      </c>
      <c r="F37" s="4">
        <v>1647530000</v>
      </c>
      <c r="G37" s="4">
        <v>3513306000</v>
      </c>
      <c r="I37" s="8" t="s">
        <v>2</v>
      </c>
      <c r="J37" s="4">
        <v>2818001000</v>
      </c>
      <c r="K37" s="4">
        <v>1991700000</v>
      </c>
      <c r="L37" s="4">
        <v>152000000</v>
      </c>
      <c r="M37" s="4">
        <v>415000000</v>
      </c>
      <c r="N37" s="4">
        <v>641700000</v>
      </c>
      <c r="O37" s="4"/>
      <c r="P37" s="4"/>
    </row>
    <row r="38" spans="4:16" x14ac:dyDescent="0.25">
      <c r="D38" s="8" t="s">
        <v>1</v>
      </c>
      <c r="E38" s="4">
        <v>2235000000</v>
      </c>
      <c r="F38" s="4">
        <v>1647530000</v>
      </c>
      <c r="G38" s="4">
        <v>3513306000</v>
      </c>
      <c r="I38" s="8" t="s">
        <v>1</v>
      </c>
      <c r="J38" s="4">
        <v>2818001000</v>
      </c>
      <c r="K38" s="4">
        <v>1991700000</v>
      </c>
      <c r="L38" s="4">
        <v>152000000</v>
      </c>
      <c r="M38" s="4">
        <v>415000000</v>
      </c>
      <c r="N38" s="4">
        <v>641700000</v>
      </c>
      <c r="O38" s="4"/>
      <c r="P38" s="4"/>
    </row>
    <row r="39" spans="4:16" x14ac:dyDescent="0.25">
      <c r="D39" s="8" t="s">
        <v>3</v>
      </c>
      <c r="E39" s="5">
        <v>5.3400000000000003E-2</v>
      </c>
      <c r="F39" s="6">
        <v>5.3999999999999999E-2</v>
      </c>
      <c r="G39" s="6">
        <v>5.5899999999999998E-2</v>
      </c>
      <c r="I39" s="8" t="s">
        <v>3</v>
      </c>
      <c r="J39" s="5">
        <v>4.7E-2</v>
      </c>
      <c r="K39" s="6">
        <v>4.7500000000000001E-2</v>
      </c>
      <c r="L39" s="6">
        <v>4.8599999999999997E-2</v>
      </c>
      <c r="M39" s="6">
        <v>4.9399999999999999E-2</v>
      </c>
      <c r="N39" s="6">
        <v>5.0299999999999997E-2</v>
      </c>
      <c r="O39" s="5"/>
      <c r="P39" s="6"/>
    </row>
    <row r="40" spans="4:16" x14ac:dyDescent="0.25">
      <c r="D40" s="8" t="s">
        <v>4</v>
      </c>
      <c r="E40" s="3">
        <v>94.028030000000001</v>
      </c>
      <c r="F40" s="3">
        <v>100</v>
      </c>
      <c r="G40" s="3">
        <v>100</v>
      </c>
      <c r="I40" s="8" t="s">
        <v>4</v>
      </c>
      <c r="J40" s="3">
        <v>96.837699999999998</v>
      </c>
      <c r="K40" s="3">
        <v>103.67398</v>
      </c>
      <c r="L40" s="3">
        <v>100.59369</v>
      </c>
      <c r="M40" s="3">
        <v>105.70705</v>
      </c>
      <c r="N40" s="3">
        <v>101.11288</v>
      </c>
      <c r="O40" s="3"/>
      <c r="P40" s="3"/>
    </row>
    <row r="41" spans="4:16" x14ac:dyDescent="0.25">
      <c r="D41" s="9"/>
      <c r="I41" s="9"/>
      <c r="N41" s="9"/>
    </row>
    <row r="42" spans="4:16" x14ac:dyDescent="0.25">
      <c r="D42" s="9" t="s">
        <v>7</v>
      </c>
      <c r="E42" s="17">
        <f>E37+F37+G37</f>
        <v>7395836000</v>
      </c>
      <c r="F42" s="17"/>
      <c r="G42" s="17"/>
      <c r="I42" s="9" t="s">
        <v>7</v>
      </c>
      <c r="J42" s="15">
        <f>J37+K37+L37+M37+N37</f>
        <v>6018401000</v>
      </c>
      <c r="K42" s="15"/>
      <c r="L42" s="15"/>
      <c r="M42" s="15"/>
      <c r="N42" s="15"/>
      <c r="O42" s="14"/>
      <c r="P42" s="14"/>
    </row>
    <row r="43" spans="4:16" x14ac:dyDescent="0.25">
      <c r="D43" s="9" t="s">
        <v>8</v>
      </c>
      <c r="E43" s="18">
        <f>E38+F38+G38</f>
        <v>7395836000</v>
      </c>
      <c r="F43" s="18"/>
      <c r="G43" s="18"/>
      <c r="I43" s="9" t="s">
        <v>8</v>
      </c>
      <c r="J43" s="15">
        <f>J38+K38+L38+M38+N38</f>
        <v>6018401000</v>
      </c>
      <c r="K43" s="15"/>
      <c r="L43" s="15"/>
      <c r="M43" s="15"/>
      <c r="N43" s="15"/>
      <c r="O43" s="15"/>
      <c r="P43" s="15"/>
    </row>
  </sheetData>
  <mergeCells count="36">
    <mergeCell ref="E9:G9"/>
    <mergeCell ref="E2:G2"/>
    <mergeCell ref="E20:G20"/>
    <mergeCell ref="E21:G21"/>
    <mergeCell ref="J20:L20"/>
    <mergeCell ref="J21:L21"/>
    <mergeCell ref="J10:K10"/>
    <mergeCell ref="E10:G10"/>
    <mergeCell ref="E13:G13"/>
    <mergeCell ref="J13:L13"/>
    <mergeCell ref="E35:F35"/>
    <mergeCell ref="O35:P35"/>
    <mergeCell ref="E32:G32"/>
    <mergeCell ref="J32:N32"/>
    <mergeCell ref="E24:F24"/>
    <mergeCell ref="O24:P24"/>
    <mergeCell ref="O31:P31"/>
    <mergeCell ref="E31:G31"/>
    <mergeCell ref="J31:N31"/>
    <mergeCell ref="O42:P42"/>
    <mergeCell ref="O43:P43"/>
    <mergeCell ref="E42:G42"/>
    <mergeCell ref="E43:G43"/>
    <mergeCell ref="J42:N42"/>
    <mergeCell ref="J43:N43"/>
    <mergeCell ref="O20:S20"/>
    <mergeCell ref="O21:S21"/>
    <mergeCell ref="O2:T2"/>
    <mergeCell ref="J35:N35"/>
    <mergeCell ref="J24:N24"/>
    <mergeCell ref="O13:S13"/>
    <mergeCell ref="O9:T9"/>
    <mergeCell ref="O10:T10"/>
    <mergeCell ref="O32:P32"/>
    <mergeCell ref="J2:K2"/>
    <mergeCell ref="J9:K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7C60294E5008499C1CA596D9828B1D" ma:contentTypeVersion="1" ma:contentTypeDescription="Create a new document." ma:contentTypeScope="" ma:versionID="d36e20bc1ec92a7b377fb0f664c8b50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8421271-B71E-4905-B394-06D992FE0FB9}"/>
</file>

<file path=customXml/itemProps2.xml><?xml version="1.0" encoding="utf-8"?>
<ds:datastoreItem xmlns:ds="http://schemas.openxmlformats.org/officeDocument/2006/customXml" ds:itemID="{99B12F71-6DCB-494B-A6BE-AA776A0D8AB7}"/>
</file>

<file path=customXml/itemProps3.xml><?xml version="1.0" encoding="utf-8"?>
<ds:datastoreItem xmlns:ds="http://schemas.openxmlformats.org/officeDocument/2006/customXml" ds:itemID="{7759CFC8-B72B-443E-9B23-2A80B53242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Local issuances 2023</vt:lpstr>
      <vt:lpstr>Local issuances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N. Alsaadi</dc:creator>
  <cp:lastModifiedBy>Ghaida A. Alotaibi</cp:lastModifiedBy>
  <dcterms:created xsi:type="dcterms:W3CDTF">2024-10-31T08:36:21Z</dcterms:created>
  <dcterms:modified xsi:type="dcterms:W3CDTF">2024-11-20T14:59:29Z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VData">
    <vt:lpwstr>ew0KICAiZG9jSUQiOiAiYjZkYTY0ZWItMWY3ZC00YWQyLWFjODctOTVmMmY3ZmY5YzU2Ig0KfQ==</vt:lpwstr>
  </property>
  <property fmtid="{D5CDD505-2E9C-101B-9397-08002B2CF9AE}" pid="3" name="GVData0">
    <vt:lpwstr>(end)</vt:lpwstr>
  </property>
  <property fmtid="{D5CDD505-2E9C-101B-9397-08002B2CF9AE}" pid="4" name="ContentTypeId">
    <vt:lpwstr>0x0101005F7C60294E5008499C1CA596D9828B1D</vt:lpwstr>
  </property>
</Properties>
</file>